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12075"/>
  </bookViews>
  <sheets>
    <sheet name="Slepý rozpočet Duškova " sheetId="1" r:id="rId1"/>
  </sheets>
  <externalReferences>
    <externalReference r:id="rId2"/>
  </externalReferences>
  <definedNames>
    <definedName name="A123A" localSheetId="0">#REF!</definedName>
    <definedName name="A123A">#REF!</definedName>
    <definedName name="cisloobjektu" localSheetId="0">#REF!</definedName>
    <definedName name="cisloobjektu">#REF!</definedName>
    <definedName name="cislostavby" localSheetId="0">#REF!</definedName>
    <definedName name="cislostavby">#REF!</definedName>
    <definedName name="Datum" localSheetId="0">#REF!</definedName>
    <definedName name="Datum">#REF!</definedName>
    <definedName name="Dil" localSheetId="0">#REF!</definedName>
    <definedName name="Dil">#REF!</definedName>
    <definedName name="Dodavka" localSheetId="0">#REF!</definedName>
    <definedName name="Dodavka">#REF!</definedName>
    <definedName name="Dodavka0" localSheetId="0">'Slepý rozpočet Duškova '!#REF!</definedName>
    <definedName name="Dodavka0">#REF!</definedName>
    <definedName name="HSV" localSheetId="0">#REF!</definedName>
    <definedName name="HSV">#REF!</definedName>
    <definedName name="HSV0" localSheetId="0">'Slepý rozpočet Duškova '!#REF!</definedName>
    <definedName name="HSV0">#REF!</definedName>
    <definedName name="HZS" localSheetId="0">#REF!</definedName>
    <definedName name="HZS">#REF!</definedName>
    <definedName name="HZS0" localSheetId="0">'Slepý rozpočet Duškova '!#REF!</definedName>
    <definedName name="HZS0">#REF!</definedName>
    <definedName name="HZS1P" localSheetId="0">#REF!</definedName>
    <definedName name="HZS1P">#REF!</definedName>
    <definedName name="jjj">#REF!</definedName>
    <definedName name="JKSO" localSheetId="0">#REF!</definedName>
    <definedName name="JKSO">#REF!</definedName>
    <definedName name="MJ" localSheetId="0">#REF!</definedName>
    <definedName name="MJ">#REF!</definedName>
    <definedName name="Mont" localSheetId="0">#REF!</definedName>
    <definedName name="Mont">#REF!</definedName>
    <definedName name="Montaz0" localSheetId="0">'Slepý rozpočet Duškova '!#REF!</definedName>
    <definedName name="Montaz0">#REF!</definedName>
    <definedName name="NazevDilu" localSheetId="0">#REF!</definedName>
    <definedName name="NazevDilu">#REF!</definedName>
    <definedName name="nazevobjektu" localSheetId="0">#REF!</definedName>
    <definedName name="nazevobjektu">#REF!</definedName>
    <definedName name="nazevstavby" localSheetId="0">#REF!</definedName>
    <definedName name="nazevstavby">#REF!</definedName>
    <definedName name="Objednatel" localSheetId="0">#REF!</definedName>
    <definedName name="Objednatel">#REF!</definedName>
    <definedName name="PocetMJ" localSheetId="0">#REF!</definedName>
    <definedName name="PocetMJ">#REF!</definedName>
    <definedName name="Poznamka" localSheetId="0">#REF!</definedName>
    <definedName name="Poznamka">#REF!</definedName>
    <definedName name="Print_Area" localSheetId="0">'Slepý rozpočet Duškova '!$A$2:$G$74</definedName>
    <definedName name="Print_Titles" localSheetId="0">'Slepý rozpočet Duškova '!$2:$6</definedName>
    <definedName name="Projektant" localSheetId="0">#REF!</definedName>
    <definedName name="Projektant">#REF!</definedName>
    <definedName name="PSV" localSheetId="0">#REF!</definedName>
    <definedName name="PSV">#REF!</definedName>
    <definedName name="PSV0" localSheetId="0">'Slepý rozpočet Duškova '!#REF!</definedName>
    <definedName name="PSV0">#REF!</definedName>
    <definedName name="SazbaDPH1" localSheetId="0">#REF!</definedName>
    <definedName name="SazbaDPH1">#REF!</definedName>
    <definedName name="SazbaDPH2" localSheetId="0">#REF!</definedName>
    <definedName name="SazbaDPH2">#REF!</definedName>
    <definedName name="SloupecCC" localSheetId="0">'Slepý rozpočet Duškova '!#REF!</definedName>
    <definedName name="SloupecCC">#REF!</definedName>
    <definedName name="SloupecCisloPol" localSheetId="0">'Slepý rozpočet Duškova '!#REF!</definedName>
    <definedName name="SloupecCisloPol">#REF!</definedName>
    <definedName name="SloupecJC" localSheetId="0">'Slepý rozpočet Duškova '!#REF!</definedName>
    <definedName name="SloupecJC">#REF!</definedName>
    <definedName name="SloupecMJ" localSheetId="0">'Slepý rozpočet Duškova '!#REF!</definedName>
    <definedName name="SloupecMJ">#REF!</definedName>
    <definedName name="SloupecMnozstvi" localSheetId="0">'Slepý rozpočet Duškova '!#REF!</definedName>
    <definedName name="SloupecMnozstvi">#REF!</definedName>
    <definedName name="SloupecNazPol" localSheetId="0">'Slepý rozpočet Duškova '!#REF!</definedName>
    <definedName name="SloupecNazPol">#REF!</definedName>
    <definedName name="SloupecPC" localSheetId="0">'Slepý rozpočet Duškova '!#REF!</definedName>
    <definedName name="SloupecPC">#REF!</definedName>
    <definedName name="solver_lin" localSheetId="0" hidden="1">0</definedName>
    <definedName name="solver_num" localSheetId="0" hidden="1">0</definedName>
    <definedName name="solver_opt" localSheetId="0" hidden="1">'Slepý rozpočet Duškova '!#REF!</definedName>
    <definedName name="solver_typ" localSheetId="0" hidden="1">1</definedName>
    <definedName name="solver_val" localSheetId="0" hidden="1">0</definedName>
    <definedName name="Typ" localSheetId="0">'Slepý rozpočet Duškova '!#REF!</definedName>
    <definedName name="Typ">#REF!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X1IOP" localSheetId="0">#REF!</definedName>
    <definedName name="X1IOP">#REF!</definedName>
    <definedName name="XI111I" localSheetId="0">#REF!</definedName>
    <definedName name="XI111I">#REF!</definedName>
    <definedName name="Zakazka" localSheetId="0">#REF!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#REF!</definedName>
    <definedName name="Zhotovitel">#REF!</definedName>
  </definedNames>
  <calcPr calcId="145621"/>
</workbook>
</file>

<file path=xl/calcChain.xml><?xml version="1.0" encoding="utf-8"?>
<calcChain xmlns="http://schemas.openxmlformats.org/spreadsheetml/2006/main">
  <c r="G64" i="1" l="1"/>
  <c r="G62" i="1"/>
  <c r="G59" i="1"/>
  <c r="E53" i="1"/>
  <c r="G53" i="1" s="1"/>
  <c r="E52" i="1"/>
  <c r="G52" i="1" s="1"/>
  <c r="E51" i="1"/>
  <c r="G51" i="1" s="1"/>
  <c r="G47" i="1"/>
  <c r="G48" i="1" s="1"/>
  <c r="G43" i="1"/>
  <c r="G42" i="1"/>
  <c r="G44" i="1" s="1"/>
  <c r="E38" i="1"/>
  <c r="G38" i="1" s="1"/>
  <c r="G39" i="1" s="1"/>
  <c r="E34" i="1"/>
  <c r="G34" i="1" s="1"/>
  <c r="G35" i="1" s="1"/>
  <c r="E30" i="1"/>
  <c r="G30" i="1" s="1"/>
  <c r="G31" i="1" s="1"/>
  <c r="G22" i="1"/>
  <c r="E21" i="1"/>
  <c r="G21" i="1" s="1"/>
  <c r="E20" i="1"/>
  <c r="G20" i="1" s="1"/>
  <c r="E16" i="1"/>
  <c r="G16" i="1" s="1"/>
  <c r="G17" i="1" s="1"/>
  <c r="E11" i="1"/>
  <c r="G11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G55" i="1" l="1"/>
  <c r="G23" i="1"/>
  <c r="G13" i="1"/>
  <c r="E26" i="1"/>
  <c r="G26" i="1" s="1"/>
  <c r="G27" i="1" s="1"/>
  <c r="G66" i="1" l="1"/>
  <c r="G67" i="1" s="1"/>
  <c r="G68" i="1" s="1"/>
  <c r="G70" i="1" l="1"/>
  <c r="G69" i="1"/>
</calcChain>
</file>

<file path=xl/sharedStrings.xml><?xml version="1.0" encoding="utf-8"?>
<sst xmlns="http://schemas.openxmlformats.org/spreadsheetml/2006/main" count="89" uniqueCount="64">
  <si>
    <t xml:space="preserve">Slepý položkový rozpočet </t>
  </si>
  <si>
    <t>Stavba :</t>
  </si>
  <si>
    <t>Budova VŠZ, Duškova 7, Praha 5</t>
  </si>
  <si>
    <t>Objednatel :</t>
  </si>
  <si>
    <t>Vyšší odborná škola zdravotnická a Střední zdravotnická škola, Praha 1, Alšovo nábř.. 6/82, 110 00 Praha 1</t>
  </si>
  <si>
    <t xml:space="preserve">Obsah : </t>
  </si>
  <si>
    <t>Vymezení prací veřejné zakázky pro výběr zhotovitele ve věci oprav po havárii vody na detašovaném pracovišti Duškova 7, Praha 5</t>
  </si>
  <si>
    <t>Pol. č.</t>
  </si>
  <si>
    <t>Soubor</t>
  </si>
  <si>
    <t>Popis</t>
  </si>
  <si>
    <t>Jedn.</t>
  </si>
  <si>
    <t>Množství jedn.</t>
  </si>
  <si>
    <t>Kč/jedn.</t>
  </si>
  <si>
    <t>Celkem Kč</t>
  </si>
  <si>
    <t>(1)</t>
  </si>
  <si>
    <t>(2)</t>
  </si>
  <si>
    <t>(3)</t>
  </si>
  <si>
    <t>(4)</t>
  </si>
  <si>
    <t>(5)</t>
  </si>
  <si>
    <t>(6)</t>
  </si>
  <si>
    <t>(7)</t>
  </si>
  <si>
    <t>Odstranění maleb</t>
  </si>
  <si>
    <t>Odstranění malby, oškrabáním, místnost do 5m</t>
  </si>
  <si>
    <t>m2</t>
  </si>
  <si>
    <t>Včetně zakrytí podlah a okolního vybavení budovy</t>
  </si>
  <si>
    <t>Celkem</t>
  </si>
  <si>
    <t>Odstranění starých nátěrů z omítek</t>
  </si>
  <si>
    <t>Odstranění nátěrů z omítek stěn, opálením</t>
  </si>
  <si>
    <t xml:space="preserve">Otlučení omítek </t>
  </si>
  <si>
    <t>Otlučení nebo odsekání omítek  stropů (10% plochy)</t>
  </si>
  <si>
    <t>Otlučení nebo odsekání omítek vnitřních stěn (30% plochy)</t>
  </si>
  <si>
    <t>(Včetně očištění zdiva a vyškrabání spár)</t>
  </si>
  <si>
    <t>Omítka vnitřní sanační</t>
  </si>
  <si>
    <t xml:space="preserve">Omítka sanační tl. 25 mm - zasol. střední </t>
  </si>
  <si>
    <t>Ostatní práce</t>
  </si>
  <si>
    <t>Oprava, izolování 1x silikátem, místnost do 5m (2-4-5)</t>
  </si>
  <si>
    <t>Malby z malířských směsí se začištěním</t>
  </si>
  <si>
    <t>Oprava maleb, směs tekut., silikát, 2x, 1 bar+strop, obrus, místn. 5 m</t>
  </si>
  <si>
    <t>Nátěry omítek olejové</t>
  </si>
  <si>
    <t>Nátěr olejový omítek stěn 2x + 2xemail + 3x tmel</t>
  </si>
  <si>
    <t>Montáž pojízdného lešení</t>
  </si>
  <si>
    <t>Montáž pojízdného lešení (např. Alu BOSS, 2,5 x 1,45)</t>
  </si>
  <si>
    <t>sada</t>
  </si>
  <si>
    <t>Nájemné pojízdného lešení (4 sady)</t>
  </si>
  <si>
    <t>den</t>
  </si>
  <si>
    <t>Odvoz suti a vybouraných hmot na skládku</t>
  </si>
  <si>
    <t>Kontejner 3 t (včetně odvozu a uložení na skládku)</t>
  </si>
  <si>
    <t>ks</t>
  </si>
  <si>
    <t>Opravy nátěrů truhlářských výrobků</t>
  </si>
  <si>
    <t>Oprava nátěrů truhlářských výrobků (okna) syntet. lakem - 2 x krycí + 1 x tmelení</t>
  </si>
  <si>
    <t>Oprava nátěrů truhlářských výrobků (dveře) syntet. lakem - 2 x krycí + 1 x tmelení</t>
  </si>
  <si>
    <t>Oprava nátěrů truhlářských výrobků (zárubně) syntet. lakem - 2 x krycí + 1 x tmelení</t>
  </si>
  <si>
    <t>Odstranění starých nátěrů oškrabáním s obroušením nebo opálením s obroušením, nátěr truhlářských výrobků, syntetický, přemístění oken pro jejich nátěry vodorovné</t>
  </si>
  <si>
    <t>Revize elektro</t>
  </si>
  <si>
    <t>Revize elektroinstalací v zasažených prostorech</t>
  </si>
  <si>
    <t>kus</t>
  </si>
  <si>
    <t>Vyčištění budov a ostatních objektů</t>
  </si>
  <si>
    <t>Vyčištění budov o výšce podlaží nad 4 m</t>
  </si>
  <si>
    <t>Zametení a umytí podlah, dlažeb obkladů, vyčištění a umytí oken, dveří s rámy</t>
  </si>
  <si>
    <t>CELKEM VYMEZENÍ PRACÍ</t>
  </si>
  <si>
    <t>Vedlejší a ostatní náklady</t>
  </si>
  <si>
    <t>%</t>
  </si>
  <si>
    <t>DPH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</si>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</sst>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10"/>
      <name val="Arial CE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 CE"/>
      <family val="2"/>
      <charset val="238"/>
    </font>
    <font>
      <sz val="10"/>
      <color indexed="9"/>
      <name val="Arial CE"/>
    </font>
    <font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 Narrow"/>
      <family val="2"/>
      <charset val="238"/>
    </font>
    <font>
      <b/>
      <sz val="14"/>
      <name val="Arial"/>
      <family val="2"/>
      <charset val="238"/>
    </font>
    <font>
      <b/>
      <sz val="14"/>
      <name val="Arial CE"/>
    </font>
    <font>
      <b/>
      <sz val="14"/>
      <color indexed="9"/>
      <name val="Arial CE"/>
      <family val="2"/>
      <charset val="238"/>
    </font>
    <font>
      <b/>
      <sz val="14"/>
      <color indexed="9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 applyAlignment="1">
      <alignment horizontal="right"/>
    </xf>
    <xf numFmtId="0" fontId="6" fillId="0" borderId="6" xfId="1" applyFont="1" applyBorder="1" applyAlignment="1">
      <alignment vertical="top" wrapText="1"/>
    </xf>
    <xf numFmtId="0" fontId="3" fillId="0" borderId="6" xfId="1" applyFont="1" applyBorder="1"/>
    <xf numFmtId="0" fontId="7" fillId="0" borderId="7" xfId="1" applyFont="1" applyBorder="1" applyAlignment="1">
      <alignment horizontal="right"/>
    </xf>
    <xf numFmtId="0" fontId="3" fillId="0" borderId="6" xfId="1" applyFont="1" applyBorder="1" applyAlignment="1">
      <alignment horizontal="left"/>
    </xf>
    <xf numFmtId="0" fontId="3" fillId="0" borderId="8" xfId="1" applyFont="1" applyBorder="1"/>
    <xf numFmtId="0" fontId="6" fillId="0" borderId="11" xfId="1" applyFont="1" applyBorder="1" applyAlignment="1">
      <alignment vertical="top" wrapText="1"/>
    </xf>
    <xf numFmtId="0" fontId="3" fillId="0" borderId="11" xfId="1" applyFont="1" applyBorder="1"/>
    <xf numFmtId="0" fontId="7" fillId="0" borderId="12" xfId="1" applyFont="1" applyBorder="1" applyAlignment="1">
      <alignment horizontal="right"/>
    </xf>
    <xf numFmtId="0" fontId="3" fillId="0" borderId="11" xfId="1" applyFont="1" applyBorder="1" applyAlignment="1">
      <alignment horizontal="left"/>
    </xf>
    <xf numFmtId="0" fontId="3" fillId="0" borderId="13" xfId="1" applyFont="1" applyBorder="1"/>
    <xf numFmtId="0" fontId="8" fillId="0" borderId="0" xfId="1" applyFont="1" applyFill="1" applyBorder="1" applyAlignment="1">
      <alignment horizontal="center" vertical="top"/>
    </xf>
    <xf numFmtId="49" fontId="8" fillId="0" borderId="0" xfId="1" applyNumberFormat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 wrapText="1"/>
    </xf>
    <xf numFmtId="49" fontId="8" fillId="0" borderId="0" xfId="1" applyNumberFormat="1" applyFont="1" applyFill="1" applyBorder="1" applyAlignment="1">
      <alignment horizontal="center" shrinkToFit="1"/>
    </xf>
    <xf numFmtId="4" fontId="8" fillId="0" borderId="0" xfId="1" applyNumberFormat="1" applyFont="1" applyFill="1" applyBorder="1" applyAlignment="1">
      <alignment horizontal="right"/>
    </xf>
    <xf numFmtId="4" fontId="8" fillId="0" borderId="0" xfId="1" applyNumberFormat="1" applyFont="1" applyFill="1" applyBorder="1"/>
    <xf numFmtId="0" fontId="1" fillId="0" borderId="0" xfId="1" applyFill="1" applyBorder="1"/>
    <xf numFmtId="4" fontId="1" fillId="0" borderId="0" xfId="1" applyNumberFormat="1" applyFill="1" applyBorder="1"/>
    <xf numFmtId="0" fontId="9" fillId="0" borderId="0" xfId="1" applyFont="1" applyFill="1" applyBorder="1"/>
    <xf numFmtId="0" fontId="10" fillId="0" borderId="0" xfId="1" applyFont="1" applyFill="1" applyBorder="1"/>
    <xf numFmtId="0" fontId="8" fillId="0" borderId="14" xfId="1" applyFont="1" applyFill="1" applyBorder="1" applyAlignment="1">
      <alignment horizontal="center" vertical="top"/>
    </xf>
    <xf numFmtId="49" fontId="8" fillId="0" borderId="15" xfId="1" applyNumberFormat="1" applyFont="1" applyFill="1" applyBorder="1" applyAlignment="1">
      <alignment horizontal="left" vertical="top"/>
    </xf>
    <xf numFmtId="0" fontId="8" fillId="0" borderId="15" xfId="1" applyFont="1" applyFill="1" applyBorder="1" applyAlignment="1">
      <alignment vertical="top" wrapText="1"/>
    </xf>
    <xf numFmtId="49" fontId="8" fillId="0" borderId="15" xfId="1" applyNumberFormat="1" applyFont="1" applyFill="1" applyBorder="1" applyAlignment="1">
      <alignment horizontal="center" shrinkToFit="1"/>
    </xf>
    <xf numFmtId="4" fontId="8" fillId="0" borderId="15" xfId="1" applyNumberFormat="1" applyFont="1" applyFill="1" applyBorder="1" applyAlignment="1">
      <alignment horizontal="center"/>
    </xf>
    <xf numFmtId="4" fontId="8" fillId="0" borderId="16" xfId="1" applyNumberFormat="1" applyFont="1" applyFill="1" applyBorder="1" applyAlignment="1">
      <alignment horizontal="center"/>
    </xf>
    <xf numFmtId="0" fontId="1" fillId="0" borderId="0" xfId="1" applyFill="1"/>
    <xf numFmtId="4" fontId="1" fillId="0" borderId="0" xfId="1" applyNumberFormat="1" applyFill="1"/>
    <xf numFmtId="0" fontId="9" fillId="0" borderId="0" xfId="1" applyFont="1" applyFill="1"/>
    <xf numFmtId="0" fontId="10" fillId="0" borderId="0" xfId="1" applyFont="1" applyFill="1"/>
    <xf numFmtId="49" fontId="8" fillId="0" borderId="17" xfId="1" applyNumberFormat="1" applyFont="1" applyFill="1" applyBorder="1" applyAlignment="1">
      <alignment horizontal="center" vertical="top"/>
    </xf>
    <xf numFmtId="49" fontId="8" fillId="0" borderId="18" xfId="1" applyNumberFormat="1" applyFont="1" applyFill="1" applyBorder="1" applyAlignment="1">
      <alignment horizontal="center" vertical="top"/>
    </xf>
    <xf numFmtId="49" fontId="8" fillId="0" borderId="19" xfId="1" applyNumberFormat="1" applyFont="1" applyFill="1" applyBorder="1" applyAlignment="1">
      <alignment horizontal="center" vertical="top"/>
    </xf>
    <xf numFmtId="49" fontId="1" fillId="0" borderId="0" xfId="1" applyNumberFormat="1" applyFill="1"/>
    <xf numFmtId="49" fontId="9" fillId="0" borderId="0" xfId="1" applyNumberFormat="1" applyFont="1" applyFill="1"/>
    <xf numFmtId="49" fontId="10" fillId="0" borderId="0" xfId="1" applyNumberFormat="1" applyFont="1" applyFill="1"/>
    <xf numFmtId="0" fontId="8" fillId="0" borderId="20" xfId="1" applyFont="1" applyBorder="1" applyAlignment="1">
      <alignment horizontal="center"/>
    </xf>
    <xf numFmtId="49" fontId="6" fillId="0" borderId="21" xfId="1" applyNumberFormat="1" applyFont="1" applyBorder="1" applyAlignment="1">
      <alignment horizontal="left"/>
    </xf>
    <xf numFmtId="0" fontId="6" fillId="0" borderId="22" xfId="1" applyFont="1" applyBorder="1"/>
    <xf numFmtId="0" fontId="3" fillId="0" borderId="23" xfId="1" applyFont="1" applyBorder="1" applyAlignment="1">
      <alignment horizontal="center"/>
    </xf>
    <xf numFmtId="0" fontId="3" fillId="0" borderId="23" xfId="1" applyNumberFormat="1" applyFont="1" applyBorder="1" applyAlignment="1">
      <alignment horizontal="right"/>
    </xf>
    <xf numFmtId="0" fontId="3" fillId="0" borderId="24" xfId="1" applyNumberFormat="1" applyFont="1" applyBorder="1"/>
    <xf numFmtId="4" fontId="1" fillId="0" borderId="0" xfId="1" applyNumberFormat="1"/>
    <xf numFmtId="0" fontId="9" fillId="0" borderId="0" xfId="1" applyFont="1"/>
    <xf numFmtId="0" fontId="10" fillId="0" borderId="0" xfId="1" applyFont="1"/>
    <xf numFmtId="0" fontId="8" fillId="0" borderId="25" xfId="1" applyFont="1" applyFill="1" applyBorder="1" applyAlignment="1">
      <alignment horizontal="center" vertical="top"/>
    </xf>
    <xf numFmtId="49" fontId="8" fillId="0" borderId="26" xfId="1" applyNumberFormat="1" applyFont="1" applyFill="1" applyBorder="1" applyAlignment="1">
      <alignment horizontal="left" vertical="top"/>
    </xf>
    <xf numFmtId="0" fontId="8" fillId="0" borderId="26" xfId="1" applyFont="1" applyFill="1" applyBorder="1" applyAlignment="1">
      <alignment vertical="top" wrapText="1"/>
    </xf>
    <xf numFmtId="49" fontId="8" fillId="0" borderId="26" xfId="1" applyNumberFormat="1" applyFont="1" applyFill="1" applyBorder="1" applyAlignment="1">
      <alignment horizontal="center" shrinkToFit="1"/>
    </xf>
    <xf numFmtId="4" fontId="8" fillId="0" borderId="26" xfId="1" applyNumberFormat="1" applyFont="1" applyFill="1" applyBorder="1" applyAlignment="1">
      <alignment horizontal="right"/>
    </xf>
    <xf numFmtId="4" fontId="8" fillId="0" borderId="27" xfId="1" applyNumberFormat="1" applyFont="1" applyFill="1" applyBorder="1" applyAlignment="1">
      <alignment wrapText="1"/>
    </xf>
    <xf numFmtId="0" fontId="11" fillId="0" borderId="26" xfId="1" applyFont="1" applyFill="1" applyBorder="1" applyAlignment="1">
      <alignment vertical="top" wrapText="1"/>
    </xf>
    <xf numFmtId="49" fontId="12" fillId="2" borderId="28" xfId="1" applyNumberFormat="1" applyFont="1" applyFill="1" applyBorder="1" applyAlignment="1">
      <alignment horizontal="left"/>
    </xf>
    <xf numFmtId="0" fontId="12" fillId="2" borderId="29" xfId="1" applyFont="1" applyFill="1" applyBorder="1"/>
    <xf numFmtId="0" fontId="3" fillId="2" borderId="30" xfId="1" applyFont="1" applyFill="1" applyBorder="1" applyAlignment="1">
      <alignment horizontal="center"/>
    </xf>
    <xf numFmtId="4" fontId="3" fillId="2" borderId="30" xfId="1" applyNumberFormat="1" applyFont="1" applyFill="1" applyBorder="1" applyAlignment="1">
      <alignment horizontal="right"/>
    </xf>
    <xf numFmtId="4" fontId="3" fillId="2" borderId="31" xfId="1" applyNumberFormat="1" applyFont="1" applyFill="1" applyBorder="1" applyAlignment="1">
      <alignment horizontal="right"/>
    </xf>
    <xf numFmtId="4" fontId="6" fillId="2" borderId="32" xfId="1" applyNumberFormat="1" applyFont="1" applyFill="1" applyBorder="1"/>
    <xf numFmtId="4" fontId="8" fillId="0" borderId="27" xfId="1" applyNumberFormat="1" applyFont="1" applyFill="1" applyBorder="1"/>
    <xf numFmtId="49" fontId="6" fillId="0" borderId="28" xfId="1" applyNumberFormat="1" applyFont="1" applyBorder="1" applyAlignment="1">
      <alignment horizontal="left"/>
    </xf>
    <xf numFmtId="0" fontId="6" fillId="0" borderId="29" xfId="1" applyFont="1" applyBorder="1"/>
    <xf numFmtId="0" fontId="3" fillId="0" borderId="30" xfId="1" applyFont="1" applyBorder="1" applyAlignment="1">
      <alignment horizontal="center"/>
    </xf>
    <xf numFmtId="0" fontId="3" fillId="0" borderId="30" xfId="1" applyNumberFormat="1" applyFont="1" applyBorder="1" applyAlignment="1">
      <alignment horizontal="right"/>
    </xf>
    <xf numFmtId="0" fontId="3" fillId="0" borderId="33" xfId="1" applyNumberFormat="1" applyFont="1" applyBorder="1"/>
    <xf numFmtId="49" fontId="6" fillId="0" borderId="28" xfId="1" applyNumberFormat="1" applyFont="1" applyFill="1" applyBorder="1" applyAlignment="1">
      <alignment horizontal="left"/>
    </xf>
    <xf numFmtId="0" fontId="6" fillId="0" borderId="29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0" xfId="1" applyNumberFormat="1" applyFont="1" applyFill="1" applyBorder="1" applyAlignment="1">
      <alignment horizontal="right"/>
    </xf>
    <xf numFmtId="0" fontId="3" fillId="0" borderId="33" xfId="1" applyNumberFormat="1" applyFont="1" applyFill="1" applyBorder="1"/>
    <xf numFmtId="4" fontId="8" fillId="0" borderId="26" xfId="1" applyNumberFormat="1" applyFont="1" applyFill="1" applyBorder="1" applyAlignment="1">
      <alignment horizontal="right" wrapText="1"/>
    </xf>
    <xf numFmtId="0" fontId="3" fillId="0" borderId="30" xfId="1" applyNumberFormat="1" applyFont="1" applyFill="1" applyBorder="1" applyAlignment="1">
      <alignment horizontal="right" wrapText="1"/>
    </xf>
    <xf numFmtId="0" fontId="13" fillId="0" borderId="0" xfId="0" applyFont="1"/>
    <xf numFmtId="4" fontId="3" fillId="2" borderId="30" xfId="1" applyNumberFormat="1" applyFont="1" applyFill="1" applyBorder="1" applyAlignment="1">
      <alignment horizontal="right" wrapText="1"/>
    </xf>
    <xf numFmtId="49" fontId="14" fillId="0" borderId="26" xfId="1" applyNumberFormat="1" applyFont="1" applyFill="1" applyBorder="1" applyAlignment="1">
      <alignment horizontal="left" vertical="top"/>
    </xf>
    <xf numFmtId="0" fontId="14" fillId="0" borderId="26" xfId="1" applyFont="1" applyFill="1" applyBorder="1" applyAlignment="1">
      <alignment vertical="top" wrapText="1"/>
    </xf>
    <xf numFmtId="49" fontId="14" fillId="0" borderId="26" xfId="1" applyNumberFormat="1" applyFont="1" applyFill="1" applyBorder="1" applyAlignment="1">
      <alignment horizontal="center" shrinkToFit="1"/>
    </xf>
    <xf numFmtId="4" fontId="14" fillId="0" borderId="26" xfId="1" applyNumberFormat="1" applyFont="1" applyFill="1" applyBorder="1" applyAlignment="1">
      <alignment horizontal="right"/>
    </xf>
    <xf numFmtId="4" fontId="14" fillId="0" borderId="27" xfId="1" applyNumberFormat="1" applyFont="1" applyFill="1" applyBorder="1"/>
    <xf numFmtId="4" fontId="15" fillId="0" borderId="0" xfId="1" applyNumberFormat="1" applyFont="1" applyFill="1" applyBorder="1"/>
    <xf numFmtId="0" fontId="15" fillId="0" borderId="0" xfId="1" applyFont="1" applyFill="1" applyBorder="1"/>
    <xf numFmtId="0" fontId="16" fillId="0" borderId="0" xfId="1" applyFont="1" applyFill="1" applyBorder="1"/>
    <xf numFmtId="0" fontId="17" fillId="0" borderId="0" xfId="1" applyFont="1" applyFill="1" applyBorder="1"/>
    <xf numFmtId="0" fontId="8" fillId="0" borderId="34" xfId="1" applyFont="1" applyFill="1" applyBorder="1" applyAlignment="1">
      <alignment horizontal="center" vertical="top"/>
    </xf>
    <xf numFmtId="49" fontId="14" fillId="0" borderId="35" xfId="1" applyNumberFormat="1" applyFont="1" applyFill="1" applyBorder="1" applyAlignment="1">
      <alignment horizontal="left" vertical="top"/>
    </xf>
    <xf numFmtId="0" fontId="14" fillId="0" borderId="35" xfId="1" applyFont="1" applyFill="1" applyBorder="1" applyAlignment="1">
      <alignment vertical="top" wrapText="1"/>
    </xf>
    <xf numFmtId="49" fontId="14" fillId="0" borderId="35" xfId="1" applyNumberFormat="1" applyFont="1" applyFill="1" applyBorder="1" applyAlignment="1">
      <alignment horizontal="center" shrinkToFit="1"/>
    </xf>
    <xf numFmtId="4" fontId="14" fillId="0" borderId="35" xfId="1" applyNumberFormat="1" applyFont="1" applyFill="1" applyBorder="1" applyAlignment="1">
      <alignment horizontal="right"/>
    </xf>
    <xf numFmtId="4" fontId="14" fillId="0" borderId="36" xfId="1" applyNumberFormat="1" applyFont="1" applyFill="1" applyBorder="1"/>
    <xf numFmtId="0" fontId="1" fillId="0" borderId="0" xfId="1" applyBorder="1"/>
    <xf numFmtId="0" fontId="18" fillId="0" borderId="0" xfId="1" applyFont="1" applyAlignment="1"/>
    <xf numFmtId="0" fontId="1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1" fillId="0" borderId="0" xfId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soukroma$\Maruskova\Dokumenty\2015_Du&#353;kova%20Ing%20Nitkulinec\Kopie%20-%20RTS%20Du&#353;kova%202015%20FIN&#193;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měry Duškova        "/>
      <sheetName val="Položkový rozpočet Duškova"/>
      <sheetName val="Slepý rozpočet Duškova "/>
    </sheetNames>
    <sheetDataSet>
      <sheetData sheetId="0">
        <row r="74">
          <cell r="K74">
            <v>182.05400000000003</v>
          </cell>
          <cell r="L74">
            <v>47.735999999999997</v>
          </cell>
          <cell r="M74">
            <v>4.8140000000000001</v>
          </cell>
          <cell r="N74">
            <v>54.494999999999997</v>
          </cell>
        </row>
        <row r="87">
          <cell r="H87">
            <v>3.5712000000000002</v>
          </cell>
        </row>
        <row r="88">
          <cell r="H88">
            <v>4.9350000000000005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143"/>
  <sheetViews>
    <sheetView showGridLines="0" showZeros="0" tabSelected="1" topLeftCell="A19" zoomScale="110" zoomScaleNormal="110" workbookViewId="0">
      <selection activeCell="A2" sqref="A2:G2"/>
    </sheetView>
  </sheetViews>
  <sheetFormatPr defaultRowHeight="12.75" x14ac:dyDescent="0.2"/>
  <cols>
    <col min="1" max="1" width="9" style="1" customWidth="1"/>
    <col min="2" max="2" width="14.85546875" style="1" customWidth="1"/>
    <col min="3" max="3" width="54.7109375" style="1" customWidth="1"/>
    <col min="4" max="4" width="5.5703125" style="1" customWidth="1"/>
    <col min="5" max="5" width="8.5703125" style="96" customWidth="1"/>
    <col min="6" max="6" width="9.85546875" style="1" customWidth="1"/>
    <col min="7" max="7" width="25.28515625" style="1" customWidth="1"/>
    <col min="8" max="8" width="20.42578125" style="1" customWidth="1"/>
    <col min="9" max="9" width="12.7109375" style="1" bestFit="1" customWidth="1"/>
    <col min="10" max="10" width="75.42578125" style="1" customWidth="1"/>
    <col min="11" max="11" width="45.28515625" style="1" customWidth="1"/>
    <col min="12" max="16384" width="9.140625" style="1"/>
  </cols>
  <sheetData>
    <row r="1" spans="1:78" ht="13.5" thickBot="1" x14ac:dyDescent="0.25">
      <c r="A1" s="1" t="s">
        <v>63</v>
      </c>
    </row>
    <row r="2" spans="1:78" ht="24" thickBot="1" x14ac:dyDescent="0.4">
      <c r="A2" s="102" t="s">
        <v>0</v>
      </c>
      <c r="B2" s="103"/>
      <c r="C2" s="103"/>
      <c r="D2" s="103"/>
      <c r="E2" s="103"/>
      <c r="F2" s="103"/>
      <c r="G2" s="104"/>
    </row>
    <row r="3" spans="1:78" ht="14.25" customHeight="1" thickBot="1" x14ac:dyDescent="0.25">
      <c r="A3" s="2"/>
      <c r="B3" s="3"/>
      <c r="C3" s="4"/>
      <c r="D3" s="4"/>
      <c r="E3" s="5"/>
      <c r="F3" s="4"/>
      <c r="G3" s="4"/>
    </row>
    <row r="4" spans="1:78" ht="13.5" thickBot="1" x14ac:dyDescent="0.25">
      <c r="A4" s="105" t="s">
        <v>1</v>
      </c>
      <c r="B4" s="106"/>
      <c r="C4" s="6" t="s">
        <v>2</v>
      </c>
      <c r="D4" s="7"/>
      <c r="E4" s="8"/>
      <c r="F4" s="9"/>
      <c r="G4" s="10"/>
    </row>
    <row r="5" spans="1:78" ht="27" thickTop="1" thickBot="1" x14ac:dyDescent="0.25">
      <c r="A5" s="107" t="s">
        <v>3</v>
      </c>
      <c r="B5" s="108"/>
      <c r="C5" s="11" t="s">
        <v>4</v>
      </c>
      <c r="D5" s="12"/>
      <c r="E5" s="13"/>
      <c r="F5" s="14"/>
      <c r="G5" s="15"/>
    </row>
    <row r="6" spans="1:78" ht="39.75" thickTop="1" thickBot="1" x14ac:dyDescent="0.25">
      <c r="A6" s="107" t="s">
        <v>5</v>
      </c>
      <c r="B6" s="108"/>
      <c r="C6" s="11" t="s">
        <v>6</v>
      </c>
      <c r="D6" s="12"/>
      <c r="E6" s="13"/>
      <c r="F6" s="14"/>
      <c r="G6" s="15"/>
    </row>
    <row r="7" spans="1:78" s="22" customFormat="1" ht="13.5" thickBot="1" x14ac:dyDescent="0.25">
      <c r="A7" s="16"/>
      <c r="B7" s="17"/>
      <c r="C7" s="18"/>
      <c r="D7" s="19"/>
      <c r="E7" s="20"/>
      <c r="F7" s="20"/>
      <c r="G7" s="21"/>
      <c r="I7" s="23"/>
      <c r="M7" s="24"/>
      <c r="BY7" s="25"/>
      <c r="BZ7" s="25"/>
    </row>
    <row r="8" spans="1:78" s="32" customFormat="1" x14ac:dyDescent="0.2">
      <c r="A8" s="26" t="s">
        <v>7</v>
      </c>
      <c r="B8" s="27" t="s">
        <v>8</v>
      </c>
      <c r="C8" s="28" t="s">
        <v>9</v>
      </c>
      <c r="D8" s="29" t="s">
        <v>10</v>
      </c>
      <c r="E8" s="30" t="s">
        <v>11</v>
      </c>
      <c r="F8" s="30" t="s">
        <v>12</v>
      </c>
      <c r="G8" s="31" t="s">
        <v>13</v>
      </c>
      <c r="I8" s="33"/>
      <c r="M8" s="34"/>
      <c r="BY8" s="35"/>
      <c r="BZ8" s="35"/>
    </row>
    <row r="9" spans="1:78" s="39" customFormat="1" ht="13.5" thickBot="1" x14ac:dyDescent="0.25">
      <c r="A9" s="36" t="s">
        <v>14</v>
      </c>
      <c r="B9" s="37" t="s">
        <v>15</v>
      </c>
      <c r="C9" s="37" t="s">
        <v>16</v>
      </c>
      <c r="D9" s="37" t="s">
        <v>17</v>
      </c>
      <c r="E9" s="37" t="s">
        <v>18</v>
      </c>
      <c r="F9" s="37" t="s">
        <v>19</v>
      </c>
      <c r="G9" s="38" t="s">
        <v>20</v>
      </c>
      <c r="M9" s="40"/>
      <c r="BY9" s="41"/>
      <c r="BZ9" s="41"/>
    </row>
    <row r="10" spans="1:78" x14ac:dyDescent="0.2">
      <c r="A10" s="42">
        <v>1</v>
      </c>
      <c r="B10" s="43"/>
      <c r="C10" s="44" t="s">
        <v>21</v>
      </c>
      <c r="D10" s="45"/>
      <c r="E10" s="46"/>
      <c r="F10" s="46"/>
      <c r="G10" s="47"/>
      <c r="I10" s="48"/>
      <c r="M10" s="49"/>
      <c r="BY10" s="50"/>
      <c r="BZ10" s="50"/>
    </row>
    <row r="11" spans="1:78" s="32" customFormat="1" x14ac:dyDescent="0.2">
      <c r="A11" s="51">
        <f>A10+1</f>
        <v>2</v>
      </c>
      <c r="B11" s="52"/>
      <c r="C11" s="53" t="s">
        <v>22</v>
      </c>
      <c r="D11" s="54" t="s">
        <v>23</v>
      </c>
      <c r="E11" s="55">
        <f>'[1]Výměry Duškova        '!K74</f>
        <v>182.05400000000003</v>
      </c>
      <c r="F11" s="55"/>
      <c r="G11" s="56">
        <f>E11*F11</f>
        <v>0</v>
      </c>
      <c r="I11" s="33"/>
      <c r="M11" s="34"/>
      <c r="BY11" s="35"/>
      <c r="BZ11" s="35"/>
    </row>
    <row r="12" spans="1:78" s="32" customFormat="1" x14ac:dyDescent="0.2">
      <c r="A12" s="51">
        <f t="shared" ref="A12:A70" si="0">A11+1</f>
        <v>3</v>
      </c>
      <c r="B12" s="52"/>
      <c r="C12" s="57" t="s">
        <v>24</v>
      </c>
      <c r="D12" s="54"/>
      <c r="E12" s="55"/>
      <c r="F12" s="55"/>
      <c r="G12" s="56"/>
      <c r="I12" s="33"/>
      <c r="M12" s="34"/>
      <c r="BY12" s="35"/>
      <c r="BZ12" s="35"/>
    </row>
    <row r="13" spans="1:78" x14ac:dyDescent="0.2">
      <c r="A13" s="51">
        <f t="shared" si="0"/>
        <v>4</v>
      </c>
      <c r="B13" s="58"/>
      <c r="C13" s="59" t="s">
        <v>25</v>
      </c>
      <c r="D13" s="60"/>
      <c r="E13" s="61"/>
      <c r="F13" s="62"/>
      <c r="G13" s="63">
        <f>SUM(G11:G12)</f>
        <v>0</v>
      </c>
      <c r="I13" s="48"/>
      <c r="M13" s="49"/>
      <c r="BY13" s="50"/>
      <c r="BZ13" s="50"/>
    </row>
    <row r="14" spans="1:78" s="32" customFormat="1" x14ac:dyDescent="0.2">
      <c r="A14" s="51">
        <f t="shared" si="0"/>
        <v>5</v>
      </c>
      <c r="B14" s="52"/>
      <c r="C14" s="53"/>
      <c r="D14" s="54"/>
      <c r="E14" s="55"/>
      <c r="F14" s="55"/>
      <c r="G14" s="64"/>
      <c r="I14" s="33"/>
      <c r="M14" s="34"/>
      <c r="BY14" s="35"/>
      <c r="BZ14" s="35"/>
    </row>
    <row r="15" spans="1:78" x14ac:dyDescent="0.2">
      <c r="A15" s="51">
        <f t="shared" si="0"/>
        <v>6</v>
      </c>
      <c r="B15" s="65"/>
      <c r="C15" s="66" t="s">
        <v>26</v>
      </c>
      <c r="D15" s="67"/>
      <c r="E15" s="68"/>
      <c r="F15" s="68"/>
      <c r="G15" s="69"/>
      <c r="I15" s="48"/>
      <c r="M15" s="49"/>
      <c r="BY15" s="50"/>
      <c r="BZ15" s="50"/>
    </row>
    <row r="16" spans="1:78" s="32" customFormat="1" x14ac:dyDescent="0.2">
      <c r="A16" s="51">
        <f t="shared" si="0"/>
        <v>7</v>
      </c>
      <c r="B16" s="52"/>
      <c r="C16" s="53" t="s">
        <v>27</v>
      </c>
      <c r="D16" s="54" t="s">
        <v>23</v>
      </c>
      <c r="E16" s="55">
        <f>'[1]Výměry Duškova        '!L74</f>
        <v>47.735999999999997</v>
      </c>
      <c r="F16" s="55"/>
      <c r="G16" s="56">
        <f>E16*F16</f>
        <v>0</v>
      </c>
      <c r="I16" s="33"/>
      <c r="M16" s="34"/>
      <c r="BY16" s="35"/>
      <c r="BZ16" s="35"/>
    </row>
    <row r="17" spans="1:78" x14ac:dyDescent="0.2">
      <c r="A17" s="51">
        <f t="shared" si="0"/>
        <v>8</v>
      </c>
      <c r="B17" s="58"/>
      <c r="C17" s="59" t="s">
        <v>25</v>
      </c>
      <c r="D17" s="60"/>
      <c r="E17" s="61"/>
      <c r="F17" s="62"/>
      <c r="G17" s="63">
        <f>SUM(G16:G16)</f>
        <v>0</v>
      </c>
      <c r="I17" s="48"/>
      <c r="M17" s="49"/>
      <c r="BY17" s="50"/>
      <c r="BZ17" s="50"/>
    </row>
    <row r="18" spans="1:78" s="32" customFormat="1" x14ac:dyDescent="0.2">
      <c r="A18" s="51">
        <f t="shared" si="0"/>
        <v>9</v>
      </c>
      <c r="B18" s="52"/>
      <c r="C18" s="53"/>
      <c r="D18" s="54"/>
      <c r="E18" s="55"/>
      <c r="F18" s="55"/>
      <c r="G18" s="64"/>
      <c r="I18" s="33"/>
      <c r="M18" s="34"/>
      <c r="BY18" s="35"/>
      <c r="BZ18" s="35"/>
    </row>
    <row r="19" spans="1:78" x14ac:dyDescent="0.2">
      <c r="A19" s="51">
        <f t="shared" si="0"/>
        <v>10</v>
      </c>
      <c r="B19" s="65"/>
      <c r="C19" s="66" t="s">
        <v>28</v>
      </c>
      <c r="D19" s="67"/>
      <c r="E19" s="68"/>
      <c r="F19" s="68"/>
      <c r="G19" s="69"/>
      <c r="I19" s="48"/>
      <c r="M19" s="49"/>
      <c r="BY19" s="50"/>
      <c r="BZ19" s="50"/>
    </row>
    <row r="20" spans="1:78" s="32" customFormat="1" x14ac:dyDescent="0.2">
      <c r="A20" s="51">
        <f t="shared" si="0"/>
        <v>11</v>
      </c>
      <c r="B20" s="52"/>
      <c r="C20" s="53" t="s">
        <v>29</v>
      </c>
      <c r="D20" s="54" t="s">
        <v>23</v>
      </c>
      <c r="E20" s="55">
        <f>'[1]Výměry Duškova        '!M74</f>
        <v>4.8140000000000001</v>
      </c>
      <c r="F20" s="55"/>
      <c r="G20" s="56">
        <f t="shared" ref="G20:G22" si="1">E20*F20</f>
        <v>0</v>
      </c>
      <c r="I20" s="33"/>
      <c r="M20" s="34"/>
      <c r="BY20" s="35"/>
      <c r="BZ20" s="35"/>
    </row>
    <row r="21" spans="1:78" s="32" customFormat="1" x14ac:dyDescent="0.2">
      <c r="A21" s="51">
        <f t="shared" si="0"/>
        <v>12</v>
      </c>
      <c r="B21" s="52"/>
      <c r="C21" s="53" t="s">
        <v>30</v>
      </c>
      <c r="D21" s="54" t="s">
        <v>23</v>
      </c>
      <c r="E21" s="55">
        <f>'[1]Výměry Duškova        '!N74</f>
        <v>54.494999999999997</v>
      </c>
      <c r="F21" s="55"/>
      <c r="G21" s="56">
        <f t="shared" si="1"/>
        <v>0</v>
      </c>
      <c r="I21" s="33"/>
      <c r="M21" s="34"/>
      <c r="BY21" s="35"/>
      <c r="BZ21" s="35"/>
    </row>
    <row r="22" spans="1:78" s="32" customFormat="1" x14ac:dyDescent="0.2">
      <c r="A22" s="51">
        <f t="shared" si="0"/>
        <v>13</v>
      </c>
      <c r="B22" s="52"/>
      <c r="C22" s="57" t="s">
        <v>31</v>
      </c>
      <c r="D22" s="54"/>
      <c r="E22" s="55"/>
      <c r="F22" s="55"/>
      <c r="G22" s="56">
        <f t="shared" si="1"/>
        <v>0</v>
      </c>
      <c r="I22" s="33"/>
      <c r="M22" s="34"/>
      <c r="BY22" s="35"/>
      <c r="BZ22" s="35"/>
    </row>
    <row r="23" spans="1:78" x14ac:dyDescent="0.2">
      <c r="A23" s="51">
        <f t="shared" si="0"/>
        <v>14</v>
      </c>
      <c r="B23" s="58"/>
      <c r="C23" s="59" t="s">
        <v>25</v>
      </c>
      <c r="D23" s="60"/>
      <c r="E23" s="61"/>
      <c r="F23" s="62"/>
      <c r="G23" s="63">
        <f>SUM(G20:G22)</f>
        <v>0</v>
      </c>
      <c r="I23" s="48"/>
      <c r="M23" s="49"/>
      <c r="BY23" s="50"/>
      <c r="BZ23" s="50"/>
    </row>
    <row r="24" spans="1:78" s="32" customFormat="1" x14ac:dyDescent="0.2">
      <c r="A24" s="51">
        <f t="shared" si="0"/>
        <v>15</v>
      </c>
      <c r="B24" s="52"/>
      <c r="C24" s="53"/>
      <c r="D24" s="54"/>
      <c r="E24" s="55"/>
      <c r="F24" s="55"/>
      <c r="G24" s="64"/>
      <c r="I24" s="33"/>
      <c r="M24" s="34"/>
      <c r="BY24" s="35"/>
      <c r="BZ24" s="35"/>
    </row>
    <row r="25" spans="1:78" s="32" customFormat="1" x14ac:dyDescent="0.2">
      <c r="A25" s="51">
        <f t="shared" si="0"/>
        <v>16</v>
      </c>
      <c r="B25" s="70"/>
      <c r="C25" s="71" t="s">
        <v>32</v>
      </c>
      <c r="D25" s="72"/>
      <c r="E25" s="73"/>
      <c r="F25" s="73"/>
      <c r="G25" s="74"/>
      <c r="I25" s="33"/>
      <c r="M25" s="34"/>
      <c r="BY25" s="35"/>
      <c r="BZ25" s="35"/>
    </row>
    <row r="26" spans="1:78" s="32" customFormat="1" x14ac:dyDescent="0.2">
      <c r="A26" s="51">
        <f t="shared" si="0"/>
        <v>17</v>
      </c>
      <c r="B26" s="52"/>
      <c r="C26" s="53" t="s">
        <v>33</v>
      </c>
      <c r="D26" s="54" t="s">
        <v>23</v>
      </c>
      <c r="E26" s="55">
        <f>E20+E21</f>
        <v>59.308999999999997</v>
      </c>
      <c r="F26" s="55"/>
      <c r="G26" s="56">
        <f t="shared" ref="G26" si="2">E26*F26</f>
        <v>0</v>
      </c>
      <c r="I26" s="33"/>
      <c r="M26" s="34"/>
      <c r="BY26" s="35"/>
      <c r="BZ26" s="35"/>
    </row>
    <row r="27" spans="1:78" x14ac:dyDescent="0.2">
      <c r="A27" s="51">
        <f t="shared" si="0"/>
        <v>18</v>
      </c>
      <c r="B27" s="58"/>
      <c r="C27" s="59" t="s">
        <v>25</v>
      </c>
      <c r="D27" s="60"/>
      <c r="E27" s="61"/>
      <c r="F27" s="62"/>
      <c r="G27" s="63">
        <f>SUM(G26:G26)</f>
        <v>0</v>
      </c>
      <c r="I27" s="48"/>
      <c r="M27" s="49"/>
      <c r="BY27" s="50"/>
      <c r="BZ27" s="50"/>
    </row>
    <row r="28" spans="1:78" s="32" customFormat="1" x14ac:dyDescent="0.2">
      <c r="A28" s="51">
        <f t="shared" si="0"/>
        <v>19</v>
      </c>
      <c r="B28" s="52"/>
      <c r="C28" s="53"/>
      <c r="D28" s="54"/>
      <c r="E28" s="55"/>
      <c r="F28" s="55"/>
      <c r="G28" s="64"/>
      <c r="I28" s="33"/>
      <c r="M28" s="34"/>
      <c r="BY28" s="35"/>
      <c r="BZ28" s="35"/>
    </row>
    <row r="29" spans="1:78" x14ac:dyDescent="0.2">
      <c r="A29" s="51">
        <f t="shared" si="0"/>
        <v>20</v>
      </c>
      <c r="B29" s="65"/>
      <c r="C29" s="66" t="s">
        <v>34</v>
      </c>
      <c r="D29" s="67"/>
      <c r="E29" s="68"/>
      <c r="F29" s="68"/>
      <c r="G29" s="69"/>
      <c r="I29" s="48"/>
      <c r="M29" s="49"/>
      <c r="BY29" s="50"/>
      <c r="BZ29" s="50"/>
    </row>
    <row r="30" spans="1:78" s="32" customFormat="1" x14ac:dyDescent="0.2">
      <c r="A30" s="51">
        <f t="shared" si="0"/>
        <v>21</v>
      </c>
      <c r="B30" s="52"/>
      <c r="C30" s="53" t="s">
        <v>35</v>
      </c>
      <c r="D30" s="54" t="s">
        <v>23</v>
      </c>
      <c r="E30" s="55">
        <f>'[1]Výměry Duškova        '!K74-'[1]Výměry Duškova        '!M74-'[1]Výměry Duškova        '!N815</f>
        <v>177.24000000000004</v>
      </c>
      <c r="F30" s="55"/>
      <c r="G30" s="56">
        <f>E30*F30</f>
        <v>0</v>
      </c>
      <c r="I30" s="33"/>
      <c r="M30" s="34"/>
      <c r="BY30" s="35"/>
      <c r="BZ30" s="35"/>
    </row>
    <row r="31" spans="1:78" x14ac:dyDescent="0.2">
      <c r="A31" s="51">
        <f t="shared" si="0"/>
        <v>22</v>
      </c>
      <c r="B31" s="58"/>
      <c r="C31" s="59" t="s">
        <v>25</v>
      </c>
      <c r="D31" s="60"/>
      <c r="E31" s="61"/>
      <c r="F31" s="62"/>
      <c r="G31" s="63">
        <f>SUM(G30:G30)</f>
        <v>0</v>
      </c>
      <c r="I31" s="48"/>
      <c r="M31" s="49"/>
      <c r="BY31" s="50"/>
      <c r="BZ31" s="50"/>
    </row>
    <row r="32" spans="1:78" s="32" customFormat="1" x14ac:dyDescent="0.2">
      <c r="A32" s="51">
        <f t="shared" si="0"/>
        <v>23</v>
      </c>
      <c r="B32" s="52"/>
      <c r="C32" s="53"/>
      <c r="D32" s="54"/>
      <c r="E32" s="55"/>
      <c r="F32" s="55"/>
      <c r="G32" s="64"/>
      <c r="I32" s="33"/>
      <c r="M32" s="34"/>
      <c r="BY32" s="35"/>
      <c r="BZ32" s="35"/>
    </row>
    <row r="33" spans="1:78" s="32" customFormat="1" x14ac:dyDescent="0.2">
      <c r="A33" s="51">
        <f t="shared" si="0"/>
        <v>24</v>
      </c>
      <c r="B33" s="70"/>
      <c r="C33" s="71" t="s">
        <v>36</v>
      </c>
      <c r="D33" s="72"/>
      <c r="E33" s="73"/>
      <c r="F33" s="73"/>
      <c r="G33" s="74"/>
      <c r="I33" s="33"/>
      <c r="M33" s="34"/>
      <c r="BY33" s="35"/>
      <c r="BZ33" s="35"/>
    </row>
    <row r="34" spans="1:78" s="32" customFormat="1" x14ac:dyDescent="0.2">
      <c r="A34" s="51">
        <f t="shared" si="0"/>
        <v>25</v>
      </c>
      <c r="B34" s="52"/>
      <c r="C34" s="53" t="s">
        <v>37</v>
      </c>
      <c r="D34" s="54" t="s">
        <v>23</v>
      </c>
      <c r="E34" s="55">
        <f>'[1]Výměry Duškova        '!K74</f>
        <v>182.05400000000003</v>
      </c>
      <c r="F34" s="55"/>
      <c r="G34" s="56">
        <f>E34*F34</f>
        <v>0</v>
      </c>
      <c r="I34" s="33"/>
      <c r="M34" s="34"/>
      <c r="BY34" s="35"/>
      <c r="BZ34" s="35"/>
    </row>
    <row r="35" spans="1:78" x14ac:dyDescent="0.2">
      <c r="A35" s="51">
        <f t="shared" si="0"/>
        <v>26</v>
      </c>
      <c r="B35" s="58"/>
      <c r="C35" s="59" t="s">
        <v>25</v>
      </c>
      <c r="D35" s="60"/>
      <c r="E35" s="61"/>
      <c r="F35" s="62"/>
      <c r="G35" s="63">
        <f>SUM(G34:G34)</f>
        <v>0</v>
      </c>
      <c r="I35" s="48"/>
      <c r="M35" s="49"/>
      <c r="BY35" s="50"/>
      <c r="BZ35" s="50"/>
    </row>
    <row r="36" spans="1:78" s="32" customFormat="1" x14ac:dyDescent="0.2">
      <c r="A36" s="51">
        <f t="shared" si="0"/>
        <v>27</v>
      </c>
      <c r="B36" s="52"/>
      <c r="C36" s="53"/>
      <c r="D36" s="54"/>
      <c r="E36" s="55"/>
      <c r="F36" s="55"/>
      <c r="G36" s="64"/>
      <c r="I36" s="33"/>
      <c r="M36" s="34"/>
      <c r="BY36" s="35"/>
      <c r="BZ36" s="35"/>
    </row>
    <row r="37" spans="1:78" s="32" customFormat="1" x14ac:dyDescent="0.2">
      <c r="A37" s="51">
        <f t="shared" si="0"/>
        <v>28</v>
      </c>
      <c r="B37" s="70"/>
      <c r="C37" s="71" t="s">
        <v>38</v>
      </c>
      <c r="D37" s="72"/>
      <c r="E37" s="73"/>
      <c r="F37" s="73"/>
      <c r="G37" s="74"/>
      <c r="I37" s="33"/>
      <c r="M37" s="34"/>
      <c r="BY37" s="35"/>
      <c r="BZ37" s="35"/>
    </row>
    <row r="38" spans="1:78" s="32" customFormat="1" x14ac:dyDescent="0.2">
      <c r="A38" s="51">
        <f t="shared" si="0"/>
        <v>29</v>
      </c>
      <c r="B38" s="52"/>
      <c r="C38" s="53" t="s">
        <v>39</v>
      </c>
      <c r="D38" s="54" t="s">
        <v>23</v>
      </c>
      <c r="E38" s="55">
        <f>'[1]Výměry Duškova        '!L74</f>
        <v>47.735999999999997</v>
      </c>
      <c r="F38" s="55"/>
      <c r="G38" s="56">
        <f>E38*F38</f>
        <v>0</v>
      </c>
      <c r="I38" s="33"/>
      <c r="M38" s="34"/>
      <c r="BY38" s="35"/>
      <c r="BZ38" s="35"/>
    </row>
    <row r="39" spans="1:78" x14ac:dyDescent="0.2">
      <c r="A39" s="51">
        <f t="shared" si="0"/>
        <v>30</v>
      </c>
      <c r="B39" s="58"/>
      <c r="C39" s="59" t="s">
        <v>25</v>
      </c>
      <c r="D39" s="60"/>
      <c r="E39" s="61"/>
      <c r="F39" s="62"/>
      <c r="G39" s="63">
        <f>SUM(G38)</f>
        <v>0</v>
      </c>
      <c r="I39" s="48"/>
      <c r="M39" s="49"/>
      <c r="BY39" s="50"/>
      <c r="BZ39" s="50"/>
    </row>
    <row r="40" spans="1:78" s="32" customFormat="1" x14ac:dyDescent="0.2">
      <c r="A40" s="51">
        <f t="shared" si="0"/>
        <v>31</v>
      </c>
      <c r="B40" s="52"/>
      <c r="C40" s="53"/>
      <c r="D40" s="54"/>
      <c r="E40" s="55"/>
      <c r="F40" s="55"/>
      <c r="G40" s="64"/>
      <c r="I40" s="33"/>
      <c r="M40" s="34"/>
      <c r="BY40" s="35"/>
      <c r="BZ40" s="35"/>
    </row>
    <row r="41" spans="1:78" s="32" customFormat="1" x14ac:dyDescent="0.2">
      <c r="A41" s="51">
        <f t="shared" si="0"/>
        <v>32</v>
      </c>
      <c r="B41" s="70"/>
      <c r="C41" s="71" t="s">
        <v>40</v>
      </c>
      <c r="D41" s="72"/>
      <c r="E41" s="73"/>
      <c r="F41" s="73"/>
      <c r="G41" s="74"/>
      <c r="I41" s="33"/>
      <c r="M41" s="34"/>
      <c r="BY41" s="35"/>
      <c r="BZ41" s="35"/>
    </row>
    <row r="42" spans="1:78" s="32" customFormat="1" x14ac:dyDescent="0.2">
      <c r="A42" s="51">
        <f t="shared" si="0"/>
        <v>33</v>
      </c>
      <c r="B42" s="52"/>
      <c r="C42" s="53" t="s">
        <v>41</v>
      </c>
      <c r="D42" s="54" t="s">
        <v>42</v>
      </c>
      <c r="E42" s="55">
        <v>4</v>
      </c>
      <c r="F42" s="55"/>
      <c r="G42" s="56">
        <f t="shared" ref="G42:G43" si="3">E42*F42</f>
        <v>0</v>
      </c>
      <c r="I42" s="33"/>
      <c r="M42" s="34"/>
      <c r="BY42" s="35"/>
      <c r="BZ42" s="35"/>
    </row>
    <row r="43" spans="1:78" s="32" customFormat="1" x14ac:dyDescent="0.2">
      <c r="A43" s="51">
        <f t="shared" si="0"/>
        <v>34</v>
      </c>
      <c r="B43" s="52"/>
      <c r="C43" s="53" t="s">
        <v>43</v>
      </c>
      <c r="D43" s="54" t="s">
        <v>44</v>
      </c>
      <c r="E43" s="55">
        <v>30</v>
      </c>
      <c r="F43" s="55"/>
      <c r="G43" s="56">
        <f t="shared" si="3"/>
        <v>0</v>
      </c>
      <c r="I43" s="33"/>
      <c r="M43" s="34"/>
      <c r="BY43" s="35"/>
      <c r="BZ43" s="35"/>
    </row>
    <row r="44" spans="1:78" x14ac:dyDescent="0.2">
      <c r="A44" s="51">
        <f t="shared" si="0"/>
        <v>35</v>
      </c>
      <c r="B44" s="58"/>
      <c r="C44" s="59" t="s">
        <v>25</v>
      </c>
      <c r="D44" s="60"/>
      <c r="E44" s="61"/>
      <c r="F44" s="62"/>
      <c r="G44" s="63">
        <f>SUM(G42:G43)</f>
        <v>0</v>
      </c>
      <c r="I44" s="48"/>
      <c r="M44" s="49"/>
      <c r="BY44" s="50"/>
      <c r="BZ44" s="50"/>
    </row>
    <row r="45" spans="1:78" s="32" customFormat="1" x14ac:dyDescent="0.2">
      <c r="A45" s="51">
        <f t="shared" si="0"/>
        <v>36</v>
      </c>
      <c r="B45" s="52"/>
      <c r="C45" s="53"/>
      <c r="D45" s="54"/>
      <c r="E45" s="55"/>
      <c r="F45" s="55"/>
      <c r="G45" s="64"/>
      <c r="I45" s="33"/>
      <c r="M45" s="34"/>
      <c r="BY45" s="35"/>
      <c r="BZ45" s="35"/>
    </row>
    <row r="46" spans="1:78" s="32" customFormat="1" x14ac:dyDescent="0.2">
      <c r="A46" s="51">
        <f t="shared" si="0"/>
        <v>37</v>
      </c>
      <c r="B46" s="70"/>
      <c r="C46" s="71" t="s">
        <v>45</v>
      </c>
      <c r="D46" s="72"/>
      <c r="E46" s="73"/>
      <c r="F46" s="73"/>
      <c r="G46" s="74"/>
      <c r="I46" s="33"/>
      <c r="M46" s="34"/>
      <c r="BY46" s="35"/>
      <c r="BZ46" s="35"/>
    </row>
    <row r="47" spans="1:78" s="32" customFormat="1" x14ac:dyDescent="0.2">
      <c r="A47" s="51">
        <f t="shared" si="0"/>
        <v>38</v>
      </c>
      <c r="B47" s="52"/>
      <c r="C47" s="53" t="s">
        <v>46</v>
      </c>
      <c r="D47" s="54" t="s">
        <v>47</v>
      </c>
      <c r="E47" s="55">
        <v>1</v>
      </c>
      <c r="F47" s="55"/>
      <c r="G47" s="56">
        <f t="shared" ref="G47" si="4">E47*F47</f>
        <v>0</v>
      </c>
      <c r="I47" s="33"/>
      <c r="M47" s="34"/>
      <c r="BY47" s="35"/>
      <c r="BZ47" s="35"/>
    </row>
    <row r="48" spans="1:78" x14ac:dyDescent="0.2">
      <c r="A48" s="51">
        <f t="shared" si="0"/>
        <v>39</v>
      </c>
      <c r="B48" s="58"/>
      <c r="C48" s="59" t="s">
        <v>25</v>
      </c>
      <c r="D48" s="60"/>
      <c r="E48" s="61"/>
      <c r="F48" s="62"/>
      <c r="G48" s="63">
        <f>SUM(G47:G47)</f>
        <v>0</v>
      </c>
      <c r="I48" s="48"/>
      <c r="M48" s="49"/>
      <c r="BY48" s="50"/>
      <c r="BZ48" s="50"/>
    </row>
    <row r="49" spans="1:78" s="32" customFormat="1" x14ac:dyDescent="0.2">
      <c r="A49" s="51">
        <f t="shared" si="0"/>
        <v>40</v>
      </c>
      <c r="B49" s="52"/>
      <c r="C49" s="53"/>
      <c r="D49" s="54"/>
      <c r="E49" s="55"/>
      <c r="F49" s="55"/>
      <c r="G49" s="64"/>
      <c r="I49" s="33"/>
      <c r="M49" s="34"/>
      <c r="BY49" s="35"/>
      <c r="BZ49" s="35"/>
    </row>
    <row r="50" spans="1:78" s="32" customFormat="1" x14ac:dyDescent="0.2">
      <c r="A50" s="51">
        <f t="shared" si="0"/>
        <v>41</v>
      </c>
      <c r="B50" s="70"/>
      <c r="C50" s="71" t="s">
        <v>48</v>
      </c>
      <c r="D50" s="72"/>
      <c r="E50" s="73"/>
      <c r="F50" s="73"/>
      <c r="G50" s="74"/>
      <c r="I50" s="33"/>
      <c r="M50" s="34"/>
      <c r="BY50" s="35"/>
      <c r="BZ50" s="35"/>
    </row>
    <row r="51" spans="1:78" s="32" customFormat="1" ht="22.5" x14ac:dyDescent="0.2">
      <c r="A51" s="51">
        <f t="shared" si="0"/>
        <v>42</v>
      </c>
      <c r="B51" s="52"/>
      <c r="C51" s="53" t="s">
        <v>49</v>
      </c>
      <c r="D51" s="54" t="s">
        <v>23</v>
      </c>
      <c r="E51" s="55">
        <f>4*'[1]Výměry Duškova        '!H87</f>
        <v>14.284800000000001</v>
      </c>
      <c r="F51" s="55"/>
      <c r="G51" s="56">
        <f t="shared" ref="G51:G53" si="5">E51*F51</f>
        <v>0</v>
      </c>
      <c r="I51" s="33"/>
      <c r="M51" s="34"/>
      <c r="BY51" s="35"/>
      <c r="BZ51" s="35"/>
    </row>
    <row r="52" spans="1:78" s="32" customFormat="1" ht="22.5" x14ac:dyDescent="0.2">
      <c r="A52" s="51">
        <f t="shared" si="0"/>
        <v>43</v>
      </c>
      <c r="B52" s="52"/>
      <c r="C52" s="53" t="s">
        <v>50</v>
      </c>
      <c r="D52" s="54" t="s">
        <v>23</v>
      </c>
      <c r="E52" s="55">
        <f>2*'[1]Výměry Duškova        '!H88</f>
        <v>9.870000000000001</v>
      </c>
      <c r="F52" s="55"/>
      <c r="G52" s="56">
        <f t="shared" si="5"/>
        <v>0</v>
      </c>
      <c r="I52" s="33"/>
      <c r="M52" s="34"/>
      <c r="BY52" s="35"/>
      <c r="BZ52" s="35"/>
    </row>
    <row r="53" spans="1:78" s="32" customFormat="1" ht="22.5" x14ac:dyDescent="0.2">
      <c r="A53" s="51">
        <f t="shared" si="0"/>
        <v>44</v>
      </c>
      <c r="B53" s="52"/>
      <c r="C53" s="53" t="s">
        <v>51</v>
      </c>
      <c r="D53" s="54" t="s">
        <v>23</v>
      </c>
      <c r="E53" s="55">
        <f>2*(2*2.1+1)*(0.12+0.1)</f>
        <v>2.2880000000000003</v>
      </c>
      <c r="F53" s="55"/>
      <c r="G53" s="56">
        <f t="shared" si="5"/>
        <v>0</v>
      </c>
      <c r="I53" s="33"/>
      <c r="M53" s="34"/>
      <c r="BY53" s="35"/>
      <c r="BZ53" s="35"/>
    </row>
    <row r="54" spans="1:78" s="32" customFormat="1" ht="33.75" x14ac:dyDescent="0.2">
      <c r="A54" s="51">
        <f t="shared" si="0"/>
        <v>45</v>
      </c>
      <c r="B54" s="52"/>
      <c r="C54" s="57" t="s">
        <v>52</v>
      </c>
      <c r="D54" s="54"/>
      <c r="E54" s="55"/>
      <c r="F54" s="55"/>
      <c r="G54" s="56"/>
      <c r="I54" s="33"/>
      <c r="M54" s="34"/>
      <c r="BY54" s="35"/>
      <c r="BZ54" s="35"/>
    </row>
    <row r="55" spans="1:78" x14ac:dyDescent="0.2">
      <c r="A55" s="51">
        <f t="shared" si="0"/>
        <v>46</v>
      </c>
      <c r="B55" s="58"/>
      <c r="C55" s="59" t="s">
        <v>25</v>
      </c>
      <c r="D55" s="60"/>
      <c r="E55" s="61"/>
      <c r="F55" s="62"/>
      <c r="G55" s="63">
        <f>SUM(G51:G54)</f>
        <v>0</v>
      </c>
      <c r="I55" s="48"/>
      <c r="M55" s="49"/>
      <c r="BY55" s="50"/>
      <c r="BZ55" s="50"/>
    </row>
    <row r="56" spans="1:78" s="32" customFormat="1" x14ac:dyDescent="0.2">
      <c r="A56" s="51">
        <f t="shared" si="0"/>
        <v>47</v>
      </c>
      <c r="B56" s="52"/>
      <c r="C56" s="53"/>
      <c r="D56" s="54"/>
      <c r="E56" s="75"/>
      <c r="F56" s="55"/>
      <c r="G56" s="64"/>
      <c r="I56" s="33"/>
      <c r="M56" s="34"/>
      <c r="BY56" s="35"/>
      <c r="BZ56" s="35"/>
    </row>
    <row r="57" spans="1:78" s="32" customFormat="1" x14ac:dyDescent="0.2">
      <c r="A57" s="51">
        <f t="shared" si="0"/>
        <v>48</v>
      </c>
      <c r="B57" s="70"/>
      <c r="C57" s="71" t="s">
        <v>53</v>
      </c>
      <c r="D57" s="72"/>
      <c r="E57" s="76"/>
      <c r="F57" s="73"/>
      <c r="G57" s="74"/>
      <c r="I57" s="33"/>
      <c r="M57" s="34"/>
      <c r="BY57" s="35"/>
      <c r="BZ57" s="35"/>
    </row>
    <row r="58" spans="1:78" s="32" customFormat="1" ht="13.5" x14ac:dyDescent="0.25">
      <c r="A58" s="51">
        <f t="shared" si="0"/>
        <v>49</v>
      </c>
      <c r="B58" s="52"/>
      <c r="C58" s="77" t="s">
        <v>54</v>
      </c>
      <c r="D58" s="54" t="s">
        <v>55</v>
      </c>
      <c r="E58" s="75">
        <v>1</v>
      </c>
      <c r="F58" s="55"/>
      <c r="G58" s="56"/>
      <c r="I58" s="33"/>
      <c r="M58" s="34"/>
      <c r="BY58" s="35"/>
      <c r="BZ58" s="35"/>
    </row>
    <row r="59" spans="1:78" x14ac:dyDescent="0.2">
      <c r="A59" s="51">
        <f t="shared" si="0"/>
        <v>50</v>
      </c>
      <c r="B59" s="58"/>
      <c r="C59" s="59" t="s">
        <v>25</v>
      </c>
      <c r="D59" s="60"/>
      <c r="E59" s="78"/>
      <c r="F59" s="62"/>
      <c r="G59" s="63">
        <f>SUM(G58)</f>
        <v>0</v>
      </c>
      <c r="I59" s="48"/>
      <c r="M59" s="49"/>
      <c r="BY59" s="50"/>
      <c r="BZ59" s="50"/>
    </row>
    <row r="60" spans="1:78" s="32" customFormat="1" x14ac:dyDescent="0.2">
      <c r="A60" s="51">
        <f t="shared" si="0"/>
        <v>51</v>
      </c>
      <c r="B60" s="52"/>
      <c r="C60" s="53"/>
      <c r="D60" s="54"/>
      <c r="E60" s="75"/>
      <c r="F60" s="55"/>
      <c r="G60" s="64"/>
      <c r="I60" s="33"/>
      <c r="M60" s="34"/>
      <c r="BY60" s="35"/>
      <c r="BZ60" s="35"/>
    </row>
    <row r="61" spans="1:78" s="32" customFormat="1" x14ac:dyDescent="0.2">
      <c r="A61" s="51">
        <f t="shared" si="0"/>
        <v>52</v>
      </c>
      <c r="B61" s="70"/>
      <c r="C61" s="71" t="s">
        <v>56</v>
      </c>
      <c r="D61" s="72"/>
      <c r="E61" s="73"/>
      <c r="F61" s="73"/>
      <c r="G61" s="74"/>
      <c r="I61" s="33"/>
      <c r="M61" s="34"/>
      <c r="BY61" s="35"/>
      <c r="BZ61" s="35"/>
    </row>
    <row r="62" spans="1:78" s="32" customFormat="1" x14ac:dyDescent="0.2">
      <c r="A62" s="51">
        <f t="shared" si="0"/>
        <v>53</v>
      </c>
      <c r="B62" s="52"/>
      <c r="C62" s="53" t="s">
        <v>57</v>
      </c>
      <c r="D62" s="54" t="s">
        <v>23</v>
      </c>
      <c r="E62" s="55">
        <v>120</v>
      </c>
      <c r="F62" s="55"/>
      <c r="G62" s="56">
        <f t="shared" ref="G62" si="6">E62*F62</f>
        <v>0</v>
      </c>
      <c r="I62" s="33"/>
      <c r="M62" s="34"/>
      <c r="BY62" s="35"/>
      <c r="BZ62" s="35"/>
    </row>
    <row r="63" spans="1:78" s="32" customFormat="1" ht="15.75" customHeight="1" x14ac:dyDescent="0.2">
      <c r="A63" s="51">
        <f t="shared" si="0"/>
        <v>54</v>
      </c>
      <c r="B63" s="52"/>
      <c r="C63" s="57" t="s">
        <v>58</v>
      </c>
      <c r="D63" s="54"/>
      <c r="E63" s="55"/>
      <c r="F63" s="55"/>
      <c r="G63" s="56"/>
      <c r="I63" s="33"/>
      <c r="M63" s="34"/>
      <c r="BY63" s="35"/>
      <c r="BZ63" s="35"/>
    </row>
    <row r="64" spans="1:78" x14ac:dyDescent="0.2">
      <c r="A64" s="51">
        <f t="shared" si="0"/>
        <v>55</v>
      </c>
      <c r="B64" s="58"/>
      <c r="C64" s="59" t="s">
        <v>25</v>
      </c>
      <c r="D64" s="60"/>
      <c r="E64" s="61"/>
      <c r="F64" s="62"/>
      <c r="G64" s="63">
        <f>SUM(G62:G63)</f>
        <v>0</v>
      </c>
      <c r="I64" s="48"/>
      <c r="M64" s="49"/>
      <c r="BY64" s="50"/>
      <c r="BZ64" s="50"/>
    </row>
    <row r="65" spans="1:78" s="32" customFormat="1" ht="11.25" customHeight="1" x14ac:dyDescent="0.2">
      <c r="A65" s="51">
        <f t="shared" si="0"/>
        <v>56</v>
      </c>
      <c r="B65" s="52"/>
      <c r="C65" s="53"/>
      <c r="D65" s="54"/>
      <c r="E65" s="55"/>
      <c r="F65" s="55"/>
      <c r="G65" s="64"/>
      <c r="I65" s="33"/>
      <c r="M65" s="34"/>
      <c r="BY65" s="35"/>
      <c r="BZ65" s="35"/>
    </row>
    <row r="66" spans="1:78" x14ac:dyDescent="0.2">
      <c r="A66" s="51">
        <f t="shared" si="0"/>
        <v>57</v>
      </c>
      <c r="B66" s="58"/>
      <c r="C66" s="59" t="s">
        <v>59</v>
      </c>
      <c r="D66" s="60"/>
      <c r="E66" s="61"/>
      <c r="F66" s="62"/>
      <c r="G66" s="63">
        <f>SUM(G11:G65)/2</f>
        <v>0</v>
      </c>
      <c r="I66" s="48"/>
      <c r="M66" s="49"/>
      <c r="BY66" s="50"/>
      <c r="BZ66" s="50"/>
    </row>
    <row r="67" spans="1:78" s="32" customFormat="1" x14ac:dyDescent="0.2">
      <c r="A67" s="51">
        <f t="shared" si="0"/>
        <v>58</v>
      </c>
      <c r="B67" s="52"/>
      <c r="C67" s="53" t="s">
        <v>60</v>
      </c>
      <c r="D67" s="54" t="s">
        <v>61</v>
      </c>
      <c r="E67" s="55"/>
      <c r="F67" s="55"/>
      <c r="G67" s="64">
        <f>G66*F67/100</f>
        <v>0</v>
      </c>
      <c r="H67" s="23"/>
      <c r="I67" s="23"/>
      <c r="M67" s="34"/>
      <c r="BY67" s="35"/>
      <c r="BZ67" s="35"/>
    </row>
    <row r="68" spans="1:78" s="85" customFormat="1" ht="18" x14ac:dyDescent="0.25">
      <c r="A68" s="51">
        <f t="shared" si="0"/>
        <v>59</v>
      </c>
      <c r="B68" s="79"/>
      <c r="C68" s="80" t="s">
        <v>25</v>
      </c>
      <c r="D68" s="81"/>
      <c r="E68" s="82"/>
      <c r="F68" s="55"/>
      <c r="G68" s="83">
        <f>SUM(G66:G67)</f>
        <v>0</v>
      </c>
      <c r="H68" s="84"/>
      <c r="I68" s="84"/>
      <c r="M68" s="86"/>
      <c r="BY68" s="87"/>
      <c r="BZ68" s="87"/>
    </row>
    <row r="69" spans="1:78" s="22" customFormat="1" ht="13.5" thickBot="1" x14ac:dyDescent="0.25">
      <c r="A69" s="51">
        <f t="shared" si="0"/>
        <v>60</v>
      </c>
      <c r="B69" s="52"/>
      <c r="C69" s="53" t="s">
        <v>62</v>
      </c>
      <c r="D69" s="54" t="s">
        <v>61</v>
      </c>
      <c r="E69" s="55"/>
      <c r="F69" s="55">
        <v>21</v>
      </c>
      <c r="G69" s="64">
        <f>G68*F69/100</f>
        <v>0</v>
      </c>
      <c r="H69" s="23"/>
      <c r="I69" s="23"/>
      <c r="M69" s="24"/>
      <c r="BY69" s="25"/>
      <c r="BZ69" s="25"/>
    </row>
    <row r="70" spans="1:78" s="85" customFormat="1" ht="18.75" thickBot="1" x14ac:dyDescent="0.3">
      <c r="A70" s="88">
        <f t="shared" si="0"/>
        <v>61</v>
      </c>
      <c r="B70" s="89"/>
      <c r="C70" s="90" t="s">
        <v>59</v>
      </c>
      <c r="D70" s="91"/>
      <c r="E70" s="92"/>
      <c r="F70" s="92"/>
      <c r="G70" s="93">
        <f>SUM(G68:G69)</f>
        <v>0</v>
      </c>
      <c r="H70" s="84"/>
      <c r="I70" s="84"/>
      <c r="M70" s="86"/>
      <c r="BY70" s="87"/>
      <c r="BZ70" s="87"/>
    </row>
    <row r="71" spans="1:78" s="94" customFormat="1" x14ac:dyDescent="0.2">
      <c r="A71" s="1"/>
      <c r="B71" s="1"/>
      <c r="C71" s="1"/>
      <c r="D71" s="1"/>
      <c r="E71" s="1"/>
      <c r="F71" s="1"/>
      <c r="G71" s="1"/>
    </row>
    <row r="72" spans="1:78" s="94" customFormat="1" x14ac:dyDescent="0.2">
      <c r="A72" s="1"/>
      <c r="B72" s="1"/>
      <c r="C72" s="1"/>
      <c r="D72" s="1"/>
      <c r="E72" s="1"/>
      <c r="F72" s="1"/>
      <c r="G72" s="1"/>
      <c r="H72" s="1"/>
    </row>
    <row r="73" spans="1:78" s="94" customFormat="1" x14ac:dyDescent="0.2">
      <c r="A73" s="1"/>
      <c r="B73" s="1"/>
      <c r="C73" s="1"/>
      <c r="D73" s="1"/>
      <c r="E73" s="1"/>
      <c r="F73" s="1"/>
      <c r="G73" s="1"/>
      <c r="H73" s="1"/>
    </row>
    <row r="74" spans="1:78" s="94" customFormat="1" x14ac:dyDescent="0.2">
      <c r="A74" s="1"/>
      <c r="B74" s="1"/>
      <c r="C74" s="1"/>
      <c r="D74" s="1"/>
      <c r="E74" s="1"/>
      <c r="F74" s="1"/>
      <c r="G74" s="1"/>
      <c r="H74" s="1"/>
    </row>
    <row r="75" spans="1:78" x14ac:dyDescent="0.2">
      <c r="E75" s="1"/>
    </row>
    <row r="76" spans="1:78" x14ac:dyDescent="0.2">
      <c r="E76" s="1"/>
    </row>
    <row r="77" spans="1:78" x14ac:dyDescent="0.2">
      <c r="E77" s="1"/>
    </row>
    <row r="78" spans="1:78" x14ac:dyDescent="0.2">
      <c r="E78" s="1"/>
    </row>
    <row r="79" spans="1:78" x14ac:dyDescent="0.2">
      <c r="E79" s="1"/>
    </row>
    <row r="80" spans="1:78" x14ac:dyDescent="0.2">
      <c r="E80" s="1"/>
    </row>
    <row r="81" spans="1:7" x14ac:dyDescent="0.2">
      <c r="E81" s="1"/>
    </row>
    <row r="82" spans="1:7" x14ac:dyDescent="0.2">
      <c r="E82" s="1"/>
    </row>
    <row r="83" spans="1:7" x14ac:dyDescent="0.2">
      <c r="E83" s="1"/>
    </row>
    <row r="84" spans="1:7" x14ac:dyDescent="0.2">
      <c r="E84" s="1"/>
    </row>
    <row r="85" spans="1:7" x14ac:dyDescent="0.2">
      <c r="E85" s="1"/>
    </row>
    <row r="86" spans="1:7" x14ac:dyDescent="0.2">
      <c r="E86" s="1"/>
    </row>
    <row r="87" spans="1:7" x14ac:dyDescent="0.2">
      <c r="E87" s="1"/>
    </row>
    <row r="88" spans="1:7" x14ac:dyDescent="0.2">
      <c r="E88" s="1"/>
    </row>
    <row r="89" spans="1:7" x14ac:dyDescent="0.2">
      <c r="E89" s="1"/>
    </row>
    <row r="90" spans="1:7" x14ac:dyDescent="0.2">
      <c r="E90" s="1"/>
    </row>
    <row r="91" spans="1:7" x14ac:dyDescent="0.2">
      <c r="E91" s="1"/>
    </row>
    <row r="92" spans="1:7" x14ac:dyDescent="0.2">
      <c r="E92" s="1"/>
    </row>
    <row r="93" spans="1:7" x14ac:dyDescent="0.2">
      <c r="E93" s="1"/>
    </row>
    <row r="94" spans="1:7" x14ac:dyDescent="0.2">
      <c r="A94" s="94"/>
      <c r="B94" s="94"/>
      <c r="C94" s="94"/>
      <c r="D94" s="94"/>
      <c r="E94" s="94"/>
      <c r="F94" s="94"/>
      <c r="G94" s="94"/>
    </row>
    <row r="95" spans="1:7" x14ac:dyDescent="0.2">
      <c r="A95" s="94"/>
      <c r="B95" s="94"/>
      <c r="C95" s="94"/>
      <c r="D95" s="94"/>
      <c r="E95" s="94"/>
      <c r="F95" s="94"/>
      <c r="G95" s="94"/>
    </row>
    <row r="96" spans="1:7" x14ac:dyDescent="0.2">
      <c r="A96" s="94"/>
      <c r="B96" s="94"/>
      <c r="C96" s="94"/>
      <c r="D96" s="94"/>
      <c r="E96" s="94"/>
      <c r="F96" s="94"/>
      <c r="G96" s="94"/>
    </row>
    <row r="97" spans="1:7" x14ac:dyDescent="0.2">
      <c r="A97" s="94"/>
      <c r="B97" s="94"/>
      <c r="C97" s="94"/>
      <c r="D97" s="94"/>
      <c r="E97" s="94"/>
      <c r="F97" s="94"/>
      <c r="G97" s="94"/>
    </row>
    <row r="98" spans="1:7" x14ac:dyDescent="0.2">
      <c r="E98" s="1"/>
    </row>
    <row r="99" spans="1:7" x14ac:dyDescent="0.2">
      <c r="E99" s="1"/>
    </row>
    <row r="100" spans="1:7" x14ac:dyDescent="0.2">
      <c r="E100" s="1"/>
    </row>
    <row r="101" spans="1:7" x14ac:dyDescent="0.2">
      <c r="E101" s="1"/>
    </row>
    <row r="102" spans="1:7" x14ac:dyDescent="0.2">
      <c r="E102" s="1"/>
    </row>
    <row r="103" spans="1:7" x14ac:dyDescent="0.2">
      <c r="E103" s="1"/>
    </row>
    <row r="104" spans="1:7" x14ac:dyDescent="0.2">
      <c r="E104" s="1"/>
    </row>
    <row r="105" spans="1:7" x14ac:dyDescent="0.2">
      <c r="E105" s="1"/>
    </row>
    <row r="106" spans="1:7" x14ac:dyDescent="0.2">
      <c r="E106" s="1"/>
    </row>
    <row r="107" spans="1:7" x14ac:dyDescent="0.2">
      <c r="E107" s="1"/>
    </row>
    <row r="108" spans="1:7" x14ac:dyDescent="0.2">
      <c r="E108" s="1"/>
    </row>
    <row r="109" spans="1:7" x14ac:dyDescent="0.2">
      <c r="E109" s="1"/>
    </row>
    <row r="110" spans="1:7" x14ac:dyDescent="0.2">
      <c r="E110" s="1"/>
    </row>
    <row r="111" spans="1:7" x14ac:dyDescent="0.2">
      <c r="E111" s="1"/>
    </row>
    <row r="112" spans="1:7" x14ac:dyDescent="0.2">
      <c r="E112" s="1"/>
    </row>
    <row r="113" spans="5:5" x14ac:dyDescent="0.2">
      <c r="E113" s="1"/>
    </row>
    <row r="114" spans="5:5" x14ac:dyDescent="0.2">
      <c r="E114" s="1"/>
    </row>
    <row r="115" spans="5:5" x14ac:dyDescent="0.2">
      <c r="E115" s="1"/>
    </row>
    <row r="116" spans="5:5" x14ac:dyDescent="0.2">
      <c r="E116" s="1"/>
    </row>
    <row r="117" spans="5:5" x14ac:dyDescent="0.2">
      <c r="E117" s="1"/>
    </row>
    <row r="118" spans="5:5" x14ac:dyDescent="0.2">
      <c r="E118" s="1"/>
    </row>
    <row r="119" spans="5:5" x14ac:dyDescent="0.2">
      <c r="E119" s="1"/>
    </row>
    <row r="120" spans="5:5" x14ac:dyDescent="0.2">
      <c r="E120" s="1"/>
    </row>
    <row r="121" spans="5:5" x14ac:dyDescent="0.2">
      <c r="E121" s="1"/>
    </row>
    <row r="122" spans="5:5" x14ac:dyDescent="0.2">
      <c r="E122" s="1"/>
    </row>
    <row r="123" spans="5:5" x14ac:dyDescent="0.2">
      <c r="E123" s="1"/>
    </row>
    <row r="124" spans="5:5" x14ac:dyDescent="0.2">
      <c r="E124" s="1"/>
    </row>
    <row r="125" spans="5:5" x14ac:dyDescent="0.2">
      <c r="E125" s="1"/>
    </row>
    <row r="126" spans="5:5" x14ac:dyDescent="0.2">
      <c r="E126" s="1"/>
    </row>
    <row r="127" spans="5:5" x14ac:dyDescent="0.2">
      <c r="E127" s="1"/>
    </row>
    <row r="128" spans="5:5" x14ac:dyDescent="0.2">
      <c r="E128" s="1"/>
    </row>
    <row r="129" spans="1:7" x14ac:dyDescent="0.2">
      <c r="A129" s="95"/>
      <c r="B129" s="95"/>
    </row>
    <row r="130" spans="1:7" x14ac:dyDescent="0.2">
      <c r="A130" s="94"/>
      <c r="B130" s="94"/>
      <c r="C130" s="97"/>
      <c r="D130" s="97"/>
      <c r="E130" s="98"/>
      <c r="F130" s="97"/>
      <c r="G130" s="99"/>
    </row>
    <row r="131" spans="1:7" x14ac:dyDescent="0.2">
      <c r="A131" s="100"/>
      <c r="B131" s="100"/>
      <c r="C131" s="94"/>
      <c r="D131" s="94"/>
      <c r="E131" s="101"/>
      <c r="F131" s="94"/>
      <c r="G131" s="94"/>
    </row>
    <row r="132" spans="1:7" x14ac:dyDescent="0.2">
      <c r="A132" s="94"/>
      <c r="B132" s="94"/>
      <c r="C132" s="94"/>
      <c r="D132" s="94"/>
      <c r="E132" s="101"/>
      <c r="F132" s="94"/>
      <c r="G132" s="94"/>
    </row>
    <row r="133" spans="1:7" x14ac:dyDescent="0.2">
      <c r="A133" s="94"/>
      <c r="B133" s="94"/>
      <c r="C133" s="94"/>
      <c r="D133" s="94"/>
      <c r="E133" s="101"/>
      <c r="F133" s="94"/>
      <c r="G133" s="94"/>
    </row>
    <row r="134" spans="1:7" x14ac:dyDescent="0.2">
      <c r="A134" s="94"/>
      <c r="B134" s="94"/>
      <c r="C134" s="94"/>
      <c r="D134" s="94"/>
      <c r="E134" s="101"/>
      <c r="F134" s="94"/>
      <c r="G134" s="94"/>
    </row>
    <row r="135" spans="1:7" x14ac:dyDescent="0.2">
      <c r="A135" s="94"/>
      <c r="B135" s="94"/>
      <c r="C135" s="94"/>
      <c r="D135" s="94"/>
      <c r="E135" s="101"/>
      <c r="F135" s="94"/>
      <c r="G135" s="94"/>
    </row>
    <row r="136" spans="1:7" x14ac:dyDescent="0.2">
      <c r="A136" s="94"/>
      <c r="B136" s="94"/>
      <c r="C136" s="94"/>
      <c r="D136" s="94"/>
      <c r="E136" s="101"/>
      <c r="F136" s="94"/>
      <c r="G136" s="94"/>
    </row>
    <row r="137" spans="1:7" x14ac:dyDescent="0.2">
      <c r="A137" s="94"/>
      <c r="B137" s="94"/>
      <c r="C137" s="94"/>
      <c r="D137" s="94"/>
      <c r="E137" s="101"/>
      <c r="F137" s="94"/>
      <c r="G137" s="94"/>
    </row>
    <row r="138" spans="1:7" x14ac:dyDescent="0.2">
      <c r="A138" s="94"/>
      <c r="B138" s="94"/>
      <c r="C138" s="94"/>
      <c r="D138" s="94"/>
      <c r="E138" s="101"/>
      <c r="F138" s="94"/>
      <c r="G138" s="94"/>
    </row>
    <row r="139" spans="1:7" x14ac:dyDescent="0.2">
      <c r="A139" s="94"/>
      <c r="B139" s="94"/>
      <c r="C139" s="94"/>
      <c r="D139" s="94"/>
      <c r="E139" s="101"/>
      <c r="F139" s="94"/>
      <c r="G139" s="94"/>
    </row>
    <row r="140" spans="1:7" x14ac:dyDescent="0.2">
      <c r="A140" s="94"/>
      <c r="B140" s="94"/>
      <c r="C140" s="94"/>
      <c r="D140" s="94"/>
      <c r="E140" s="101"/>
      <c r="F140" s="94"/>
      <c r="G140" s="94"/>
    </row>
    <row r="141" spans="1:7" x14ac:dyDescent="0.2">
      <c r="A141" s="94"/>
      <c r="B141" s="94"/>
      <c r="C141" s="94"/>
      <c r="D141" s="94"/>
      <c r="E141" s="101"/>
      <c r="F141" s="94"/>
      <c r="G141" s="94"/>
    </row>
    <row r="142" spans="1:7" x14ac:dyDescent="0.2">
      <c r="A142" s="94"/>
      <c r="B142" s="94"/>
      <c r="C142" s="94"/>
      <c r="D142" s="94"/>
      <c r="E142" s="101"/>
      <c r="F142" s="94"/>
      <c r="G142" s="94"/>
    </row>
    <row r="143" spans="1:7" x14ac:dyDescent="0.2">
      <c r="A143" s="94"/>
      <c r="B143" s="94"/>
      <c r="C143" s="94"/>
      <c r="D143" s="94"/>
      <c r="E143" s="101"/>
      <c r="F143" s="94"/>
      <c r="G143" s="94"/>
    </row>
  </sheetData>
  <mergeCells count="4">
    <mergeCell ref="A2:G2"/>
    <mergeCell ref="A4:B4"/>
    <mergeCell ref="A5:B5"/>
    <mergeCell ref="A6:B6"/>
  </mergeCells>
  <printOptions gridLinesSet="0"/>
  <pageMargins left="0.59055118110236227" right="0.39370078740157483" top="0.59055118110236227" bottom="0.98425196850393704" header="0.19685039370078741" footer="0.51181102362204722"/>
  <pageSetup paperSize="9" scale="66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Slepý rozpočet Duškova </vt:lpstr>
      <vt:lpstr>'Slepý rozpočet Duškova '!Print_Area</vt:lpstr>
      <vt:lpstr>'Slepý rozpočet Duškova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Marušková Lenka</dc:creator>
  <cp:lastModifiedBy>Marušková Lenka</cp:lastModifiedBy>
  <cp:lastPrinted>2015-04-30T12:35:53Z</cp:lastPrinted>
  <dcterms:created xsi:type="dcterms:W3CDTF">2015-04-28T12:47:43Z</dcterms:created>
  <dcterms:modified xsi:type="dcterms:W3CDTF">2015-05-05T07:49:59Z</dcterms:modified>
</cp:coreProperties>
</file>